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REPORTS\DATA\SLBC MEETINGS\SLBC June 2026\Agenda No 4\"/>
    </mc:Choice>
  </mc:AlternateContent>
  <bookViews>
    <workbookView xWindow="0" yWindow="0" windowWidth="15360" windowHeight="7635"/>
  </bookViews>
  <sheets>
    <sheet name="CD Ratio Final" sheetId="3" r:id="rId1"/>
  </sheets>
  <definedNames>
    <definedName name="_xlnm.Print_Area" localSheetId="0">'CD Ratio Final'!$A$1:$H$55</definedName>
  </definedNames>
  <calcPr calcId="152511"/>
</workbook>
</file>

<file path=xl/calcChain.xml><?xml version="1.0" encoding="utf-8"?>
<calcChain xmlns="http://schemas.openxmlformats.org/spreadsheetml/2006/main">
  <c r="G52" i="3" l="1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G43" i="3"/>
  <c r="H43" i="3" s="1"/>
  <c r="G42" i="3"/>
  <c r="H42" i="3" s="1"/>
  <c r="G39" i="3"/>
  <c r="H39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G18" i="3"/>
  <c r="H18" i="3" s="1"/>
  <c r="G17" i="3"/>
  <c r="H17" i="3" s="1"/>
  <c r="G16" i="3"/>
  <c r="H16" i="3" s="1"/>
  <c r="G15" i="3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19" i="3" l="1"/>
  <c r="H19" i="3" s="1"/>
  <c r="G37" i="3"/>
  <c r="H37" i="3" s="1"/>
  <c r="H15" i="3"/>
  <c r="H21" i="3"/>
  <c r="G53" i="3"/>
  <c r="H53" i="3" s="1"/>
  <c r="H45" i="3"/>
  <c r="G40" i="3"/>
  <c r="H40" i="3" s="1"/>
  <c r="G14" i="3"/>
  <c r="G44" i="3"/>
  <c r="H44" i="3" s="1"/>
  <c r="H14" i="3" l="1"/>
  <c r="G20" i="3"/>
  <c r="H20" i="3" l="1"/>
  <c r="G38" i="3"/>
  <c r="G41" i="3" l="1"/>
  <c r="G55" i="3" s="1"/>
  <c r="H55" i="3" s="1"/>
  <c r="H38" i="3"/>
  <c r="H41" i="3" l="1"/>
</calcChain>
</file>

<file path=xl/sharedStrings.xml><?xml version="1.0" encoding="utf-8"?>
<sst xmlns="http://schemas.openxmlformats.org/spreadsheetml/2006/main" count="62" uniqueCount="62">
  <si>
    <t>Advances</t>
  </si>
  <si>
    <t>Name of Bank</t>
  </si>
  <si>
    <t>Branch</t>
  </si>
  <si>
    <t>CD Ratio</t>
  </si>
  <si>
    <t>BANK OF BARODA</t>
  </si>
  <si>
    <t>BANK OF INDIA</t>
  </si>
  <si>
    <t>CANARA BANK</t>
  </si>
  <si>
    <t>CENTRAL BANK OF INDIA</t>
  </si>
  <si>
    <t>INDIAN BANK</t>
  </si>
  <si>
    <t>PUNJAB NATIONAL BANK</t>
  </si>
  <si>
    <t>UNION BANK OF INDIA</t>
  </si>
  <si>
    <t>STATE BANK OF INDIA</t>
  </si>
  <si>
    <t>TOTAL LEAD BANKS</t>
  </si>
  <si>
    <t>BANK OF MAHARASHTRA</t>
  </si>
  <si>
    <t>INDIAN OVERSEAS BANK</t>
  </si>
  <si>
    <t>PUNJAB AND SIND BANK</t>
  </si>
  <si>
    <t>UCO BANK</t>
  </si>
  <si>
    <t>TOTAL NON LEAD BANKS</t>
  </si>
  <si>
    <t>TOTAL PUBLIC SECTOR BANKS</t>
  </si>
  <si>
    <t>AXIS BANK</t>
  </si>
  <si>
    <t>BANDHAN BANK</t>
  </si>
  <si>
    <t>FEDERAL BANK</t>
  </si>
  <si>
    <t>HDFC BANK</t>
  </si>
  <si>
    <t>ICICI BANK</t>
  </si>
  <si>
    <t>IDBI BANK</t>
  </si>
  <si>
    <t>INDUSIND BANK</t>
  </si>
  <si>
    <t>J &amp; K BANK</t>
  </si>
  <si>
    <t>KARNATAKA BANK</t>
  </si>
  <si>
    <t>KOTAK MAHINDRA BANK</t>
  </si>
  <si>
    <t>SOUTH INDIAN BANK</t>
  </si>
  <si>
    <t>YES BANK</t>
  </si>
  <si>
    <t>THE NAINITAL BANK LTD</t>
  </si>
  <si>
    <t>CSB BANK LIMITED</t>
  </si>
  <si>
    <t>RBL BANK</t>
  </si>
  <si>
    <t>IDFC FIRST BANK</t>
  </si>
  <si>
    <t>TOTAL PRIVATE SECTOR BANKS</t>
  </si>
  <si>
    <t xml:space="preserve">UTTAR PRADESH GRAMIN BANK </t>
  </si>
  <si>
    <t>TOTAL REGIONAL RURAL BANKS</t>
  </si>
  <si>
    <t>U P COOP BANK LTD</t>
  </si>
  <si>
    <t>U P S G V BANK LTD</t>
  </si>
  <si>
    <t>TOTAL CO-OPERATIVE SECTOR BANKS</t>
  </si>
  <si>
    <t>AU SMALL FIN.BANK</t>
  </si>
  <si>
    <t>EQUITAS SMALL FIN. BANK</t>
  </si>
  <si>
    <t>JANA SMALL FIN. BANK</t>
  </si>
  <si>
    <t>UJJIVAN SMALL FIN. BANK</t>
  </si>
  <si>
    <t>UTKARSH SMALL FIN. BANK</t>
  </si>
  <si>
    <t>SHIVALIK SMALL FINANCE BANK</t>
  </si>
  <si>
    <t>UNITY SMALL FINANCE BANK</t>
  </si>
  <si>
    <t>SURYODAY SMALL FIN. BANK</t>
  </si>
  <si>
    <t>TOTAL SMALL FINANCE BANK</t>
  </si>
  <si>
    <t>GRAND TOTAL</t>
  </si>
  <si>
    <t>Total Deposit</t>
  </si>
  <si>
    <t>Outside Advances</t>
  </si>
  <si>
    <t>Total Advances</t>
  </si>
  <si>
    <t xml:space="preserve">RIDF </t>
  </si>
  <si>
    <t>Agenda No. 4</t>
  </si>
  <si>
    <t>Annexure-1</t>
  </si>
  <si>
    <t xml:space="preserve">(Amount in Crore) </t>
  </si>
  <si>
    <t>Sr. No.</t>
  </si>
  <si>
    <t>BANK WISE CD RATIO AS ON 30.06.2026</t>
  </si>
  <si>
    <t>TOTAL COMM. BANKS + TOTAL RRB</t>
  </si>
  <si>
    <t>TOTAL COMM.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</si>
</sst>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0" xfId="0" applyNumberFormat="1" applyFont="1"/>
    <xf numFmtId="0" fontId="2" fillId="0" borderId="2" xfId="0" applyFont="1" applyBorder="1"/>
    <xf numFmtId="164" fontId="2" fillId="0" borderId="2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164" fontId="3" fillId="0" borderId="5" xfId="0" applyNumberFormat="1" applyFont="1" applyBorder="1"/>
    <xf numFmtId="10" fontId="3" fillId="0" borderId="6" xfId="1" applyNumberFormat="1" applyFont="1" applyBorder="1"/>
    <xf numFmtId="0" fontId="2" fillId="0" borderId="7" xfId="0" applyFont="1" applyBorder="1"/>
    <xf numFmtId="164" fontId="2" fillId="0" borderId="7" xfId="0" applyNumberFormat="1" applyFont="1" applyBorder="1"/>
    <xf numFmtId="0" fontId="2" fillId="0" borderId="8" xfId="0" applyFont="1" applyBorder="1" applyAlignment="1">
      <alignment horizontal="center"/>
    </xf>
    <xf numFmtId="10" fontId="2" fillId="0" borderId="9" xfId="1" applyNumberFormat="1" applyFont="1" applyBorder="1"/>
    <xf numFmtId="0" fontId="2" fillId="0" borderId="10" xfId="0" applyFont="1" applyBorder="1" applyAlignment="1">
      <alignment horizontal="center"/>
    </xf>
    <xf numFmtId="10" fontId="2" fillId="0" borderId="11" xfId="1" applyNumberFormat="1" applyFont="1" applyBorder="1"/>
    <xf numFmtId="0" fontId="2" fillId="0" borderId="12" xfId="0" applyFont="1" applyBorder="1" applyAlignment="1">
      <alignment horizontal="center"/>
    </xf>
    <xf numFmtId="10" fontId="2" fillId="0" borderId="13" xfId="1" applyNumberFormat="1" applyFont="1" applyBorder="1"/>
    <xf numFmtId="0" fontId="2" fillId="0" borderId="14" xfId="0" applyFont="1" applyBorder="1" applyAlignment="1">
      <alignment horizontal="center"/>
    </xf>
    <xf numFmtId="10" fontId="2" fillId="0" borderId="15" xfId="1" applyNumberFormat="1" applyFont="1" applyBorder="1"/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9" fontId="2" fillId="2" borderId="11" xfId="1" applyNumberFormat="1" applyFont="1" applyFill="1" applyBorder="1"/>
    <xf numFmtId="0" fontId="3" fillId="2" borderId="16" xfId="0" applyFont="1" applyFill="1" applyBorder="1" applyAlignment="1">
      <alignment horizontal="right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right" wrapText="1"/>
    </xf>
    <xf numFmtId="0" fontId="5" fillId="2" borderId="23" xfId="0" applyFont="1" applyFill="1" applyBorder="1" applyAlignment="1">
      <alignment horizontal="right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abSelected="1" topLeftCell="A37" zoomScale="87" zoomScaleNormal="87" workbookViewId="0">
      <selection activeCell="E57" sqref="E57"/>
    </sheetView>
  </sheetViews>
  <sheetFormatPr defaultColWidth="9.6640625" defaultRowHeight="15.75" x14ac:dyDescent="0.25"/>
  <cols>
    <col min="1" max="1" width="6" style="1" bestFit="1" customWidth="1"/>
    <col min="2" max="2" width="29.6640625" style="2" bestFit="1" customWidth="1"/>
    <col min="3" max="3" width="6.88671875" style="2" customWidth="1"/>
    <col min="4" max="4" width="11" style="6" bestFit="1" customWidth="1"/>
    <col min="5" max="5" width="9.44140625" style="6" bestFit="1" customWidth="1"/>
    <col min="6" max="6" width="8.5546875" style="6" bestFit="1" customWidth="1"/>
    <col min="7" max="7" width="9.44140625" style="6" bestFit="1" customWidth="1"/>
    <col min="8" max="8" width="8.88671875" style="2" bestFit="1" customWidth="1"/>
    <col min="9" max="226" width="9.6640625" style="2" customWidth="1"/>
    <col min="227" max="16384" width="9.6640625" style="2"/>
  </cols>
  <sheetData>
    <row r="1" spans="1:8" ht="16.5" thickBot="1" x14ac:dyDescent="0.3">
      <c r="A1" s="36" t="s">
        <v>55</v>
      </c>
      <c r="B1" s="37"/>
      <c r="C1" s="37"/>
      <c r="D1" s="37"/>
      <c r="E1" s="37"/>
      <c r="F1" s="37"/>
      <c r="G1" s="37"/>
      <c r="H1" s="38"/>
    </row>
    <row r="2" spans="1:8" ht="16.5" thickBot="1" x14ac:dyDescent="0.3">
      <c r="A2" s="39" t="s">
        <v>56</v>
      </c>
      <c r="B2" s="40"/>
      <c r="C2" s="40"/>
      <c r="D2" s="40"/>
      <c r="E2" s="40"/>
      <c r="F2" s="40"/>
      <c r="G2" s="40"/>
      <c r="H2" s="41"/>
    </row>
    <row r="3" spans="1:8" ht="21.75" thickBot="1" x14ac:dyDescent="0.3">
      <c r="A3" s="42" t="s">
        <v>59</v>
      </c>
      <c r="B3" s="43"/>
      <c r="C3" s="43"/>
      <c r="D3" s="43"/>
      <c r="E3" s="43"/>
      <c r="F3" s="43"/>
      <c r="G3" s="43"/>
      <c r="H3" s="44"/>
    </row>
    <row r="4" spans="1:8" ht="19.5" thickBot="1" x14ac:dyDescent="0.35">
      <c r="A4" s="45" t="s">
        <v>57</v>
      </c>
      <c r="B4" s="45"/>
      <c r="C4" s="45"/>
      <c r="D4" s="45"/>
      <c r="E4" s="45"/>
      <c r="F4" s="45"/>
      <c r="G4" s="45"/>
      <c r="H4" s="46"/>
    </row>
    <row r="5" spans="1:8" ht="32.25" thickBot="1" x14ac:dyDescent="0.3">
      <c r="A5" s="32" t="s">
        <v>58</v>
      </c>
      <c r="B5" s="33" t="s">
        <v>1</v>
      </c>
      <c r="C5" s="34" t="s">
        <v>2</v>
      </c>
      <c r="D5" s="25" t="s">
        <v>51</v>
      </c>
      <c r="E5" s="25" t="s">
        <v>0</v>
      </c>
      <c r="F5" s="25" t="s">
        <v>52</v>
      </c>
      <c r="G5" s="25" t="s">
        <v>53</v>
      </c>
      <c r="H5" s="26" t="s">
        <v>3</v>
      </c>
    </row>
    <row r="6" spans="1:8" ht="15.75" customHeight="1" x14ac:dyDescent="0.25">
      <c r="A6" s="21">
        <v>1</v>
      </c>
      <c r="B6" s="9" t="s">
        <v>4</v>
      </c>
      <c r="C6" s="9">
        <v>1348</v>
      </c>
      <c r="D6" s="10">
        <v>166784.63</v>
      </c>
      <c r="E6" s="10">
        <v>85366.62</v>
      </c>
      <c r="F6" s="10">
        <v>13854.75</v>
      </c>
      <c r="G6" s="10">
        <f>E6+F6</f>
        <v>99221.37</v>
      </c>
      <c r="H6" s="22">
        <f t="shared" ref="H6:H53" si="0">G6/D6</f>
        <v>0.59490715661269267</v>
      </c>
    </row>
    <row r="7" spans="1:8" x14ac:dyDescent="0.25">
      <c r="A7" s="17">
        <v>2</v>
      </c>
      <c r="B7" s="4" t="s">
        <v>5</v>
      </c>
      <c r="C7" s="4">
        <v>561</v>
      </c>
      <c r="D7" s="5">
        <v>57727.87</v>
      </c>
      <c r="E7" s="5">
        <v>34942.22</v>
      </c>
      <c r="F7" s="5">
        <v>1589</v>
      </c>
      <c r="G7" s="5">
        <f t="shared" ref="G7:G52" si="1">E7+F7</f>
        <v>36531.22</v>
      </c>
      <c r="H7" s="18">
        <f t="shared" si="0"/>
        <v>0.63281773604326641</v>
      </c>
    </row>
    <row r="8" spans="1:8" x14ac:dyDescent="0.25">
      <c r="A8" s="17">
        <v>3</v>
      </c>
      <c r="B8" s="4" t="s">
        <v>6</v>
      </c>
      <c r="C8" s="4">
        <v>1172</v>
      </c>
      <c r="D8" s="5">
        <v>115964.83</v>
      </c>
      <c r="E8" s="5">
        <v>59584.639999999999</v>
      </c>
      <c r="F8" s="5">
        <v>10866.86</v>
      </c>
      <c r="G8" s="5">
        <f t="shared" si="1"/>
        <v>70451.5</v>
      </c>
      <c r="H8" s="18">
        <f t="shared" si="0"/>
        <v>0.60752471244945561</v>
      </c>
    </row>
    <row r="9" spans="1:8" x14ac:dyDescent="0.25">
      <c r="A9" s="17">
        <v>4</v>
      </c>
      <c r="B9" s="4" t="s">
        <v>7</v>
      </c>
      <c r="C9" s="4">
        <v>580</v>
      </c>
      <c r="D9" s="5">
        <v>57632.23</v>
      </c>
      <c r="E9" s="5">
        <v>22852.48</v>
      </c>
      <c r="F9" s="5">
        <v>2911</v>
      </c>
      <c r="G9" s="5">
        <f t="shared" si="1"/>
        <v>25763.48</v>
      </c>
      <c r="H9" s="18">
        <f t="shared" si="0"/>
        <v>0.44703250247300858</v>
      </c>
    </row>
    <row r="10" spans="1:8" x14ac:dyDescent="0.25">
      <c r="A10" s="17">
        <v>5</v>
      </c>
      <c r="B10" s="4" t="s">
        <v>8</v>
      </c>
      <c r="C10" s="4">
        <v>1084</v>
      </c>
      <c r="D10" s="5">
        <v>113370.35</v>
      </c>
      <c r="E10" s="5">
        <v>52139.54</v>
      </c>
      <c r="F10" s="5">
        <v>9341</v>
      </c>
      <c r="G10" s="5">
        <f t="shared" si="1"/>
        <v>61480.54</v>
      </c>
      <c r="H10" s="18">
        <f t="shared" si="0"/>
        <v>0.54229822876969158</v>
      </c>
    </row>
    <row r="11" spans="1:8" x14ac:dyDescent="0.25">
      <c r="A11" s="17">
        <v>6</v>
      </c>
      <c r="B11" s="4" t="s">
        <v>9</v>
      </c>
      <c r="C11" s="4">
        <v>1676</v>
      </c>
      <c r="D11" s="5">
        <v>242455.62</v>
      </c>
      <c r="E11" s="5">
        <v>110130.79</v>
      </c>
      <c r="F11" s="5">
        <v>17215.22</v>
      </c>
      <c r="G11" s="5">
        <f t="shared" si="1"/>
        <v>127346.01</v>
      </c>
      <c r="H11" s="18">
        <f t="shared" si="0"/>
        <v>0.52523430886031841</v>
      </c>
    </row>
    <row r="12" spans="1:8" x14ac:dyDescent="0.25">
      <c r="A12" s="17">
        <v>7</v>
      </c>
      <c r="B12" s="4" t="s">
        <v>10</v>
      </c>
      <c r="C12" s="4">
        <v>1130</v>
      </c>
      <c r="D12" s="5">
        <v>151261.10999999999</v>
      </c>
      <c r="E12" s="5">
        <v>58334.79</v>
      </c>
      <c r="F12" s="5">
        <v>18905</v>
      </c>
      <c r="G12" s="5">
        <f t="shared" si="1"/>
        <v>77239.790000000008</v>
      </c>
      <c r="H12" s="18">
        <f t="shared" si="0"/>
        <v>0.51063878878053992</v>
      </c>
    </row>
    <row r="13" spans="1:8" ht="16.5" thickBot="1" x14ac:dyDescent="0.3">
      <c r="A13" s="19">
        <v>8</v>
      </c>
      <c r="B13" s="7" t="s">
        <v>11</v>
      </c>
      <c r="C13" s="7">
        <v>2329</v>
      </c>
      <c r="D13" s="8">
        <v>455424.34</v>
      </c>
      <c r="E13" s="8">
        <v>182348.67</v>
      </c>
      <c r="F13" s="8">
        <v>21058.68</v>
      </c>
      <c r="G13" s="8">
        <f t="shared" si="1"/>
        <v>203407.35</v>
      </c>
      <c r="H13" s="20">
        <f t="shared" si="0"/>
        <v>0.44663258445958331</v>
      </c>
    </row>
    <row r="14" spans="1:8" s="3" customFormat="1" ht="16.5" thickBot="1" x14ac:dyDescent="0.3">
      <c r="A14" s="11"/>
      <c r="B14" s="12" t="s">
        <v>12</v>
      </c>
      <c r="C14" s="12">
        <v>9880</v>
      </c>
      <c r="D14" s="13">
        <v>1360620.97</v>
      </c>
      <c r="E14" s="13">
        <v>605699.75</v>
      </c>
      <c r="F14" s="13">
        <v>95741.510000000009</v>
      </c>
      <c r="G14" s="13">
        <f t="shared" ref="G14" si="2">SUM(G6:G13)</f>
        <v>701441.26</v>
      </c>
      <c r="H14" s="14">
        <f t="shared" si="0"/>
        <v>0.51553024351814891</v>
      </c>
    </row>
    <row r="15" spans="1:8" x14ac:dyDescent="0.25">
      <c r="A15" s="21">
        <v>9</v>
      </c>
      <c r="B15" s="9" t="s">
        <v>13</v>
      </c>
      <c r="C15" s="9">
        <v>171</v>
      </c>
      <c r="D15" s="10">
        <v>14418.15</v>
      </c>
      <c r="E15" s="10">
        <v>8247.31</v>
      </c>
      <c r="F15" s="10">
        <v>249.93</v>
      </c>
      <c r="G15" s="10">
        <f t="shared" si="1"/>
        <v>8497.24</v>
      </c>
      <c r="H15" s="22">
        <f t="shared" si="0"/>
        <v>0.58934329300222288</v>
      </c>
    </row>
    <row r="16" spans="1:8" x14ac:dyDescent="0.25">
      <c r="A16" s="17">
        <v>10</v>
      </c>
      <c r="B16" s="4" t="s">
        <v>14</v>
      </c>
      <c r="C16" s="4">
        <v>284</v>
      </c>
      <c r="D16" s="5">
        <v>25559.21</v>
      </c>
      <c r="E16" s="5">
        <v>10682.08</v>
      </c>
      <c r="F16" s="5">
        <v>1850</v>
      </c>
      <c r="G16" s="5">
        <f t="shared" si="1"/>
        <v>12532.08</v>
      </c>
      <c r="H16" s="18">
        <f t="shared" si="0"/>
        <v>0.49031562399620332</v>
      </c>
    </row>
    <row r="17" spans="1:8" x14ac:dyDescent="0.25">
      <c r="A17" s="17">
        <v>11</v>
      </c>
      <c r="B17" s="4" t="s">
        <v>15</v>
      </c>
      <c r="C17" s="4">
        <v>258</v>
      </c>
      <c r="D17" s="5">
        <v>16673.759999999998</v>
      </c>
      <c r="E17" s="5">
        <v>9548.7099999999991</v>
      </c>
      <c r="F17" s="5">
        <v>0</v>
      </c>
      <c r="G17" s="5">
        <f t="shared" si="1"/>
        <v>9548.7099999999991</v>
      </c>
      <c r="H17" s="18">
        <f t="shared" si="0"/>
        <v>0.57267886787383293</v>
      </c>
    </row>
    <row r="18" spans="1:8" ht="16.5" thickBot="1" x14ac:dyDescent="0.3">
      <c r="A18" s="19">
        <v>12</v>
      </c>
      <c r="B18" s="7" t="s">
        <v>16</v>
      </c>
      <c r="C18" s="7">
        <v>320</v>
      </c>
      <c r="D18" s="8">
        <v>22606.79</v>
      </c>
      <c r="E18" s="8">
        <v>12779.9</v>
      </c>
      <c r="F18" s="8">
        <v>0</v>
      </c>
      <c r="G18" s="8">
        <f t="shared" si="1"/>
        <v>12779.9</v>
      </c>
      <c r="H18" s="20">
        <f t="shared" si="0"/>
        <v>0.56531245700959754</v>
      </c>
    </row>
    <row r="19" spans="1:8" s="3" customFormat="1" ht="16.5" thickBot="1" x14ac:dyDescent="0.3">
      <c r="A19" s="11"/>
      <c r="B19" s="12" t="s">
        <v>17</v>
      </c>
      <c r="C19" s="12">
        <v>1033</v>
      </c>
      <c r="D19" s="13">
        <v>79257.91</v>
      </c>
      <c r="E19" s="13">
        <v>41258.01</v>
      </c>
      <c r="F19" s="13">
        <v>2099.9299999999998</v>
      </c>
      <c r="G19" s="13">
        <f t="shared" ref="G19" si="3">SUM(G15:G18)</f>
        <v>43357.93</v>
      </c>
      <c r="H19" s="14">
        <f t="shared" si="0"/>
        <v>0.54704861634630531</v>
      </c>
    </row>
    <row r="20" spans="1:8" s="3" customFormat="1" ht="16.5" thickBot="1" x14ac:dyDescent="0.3">
      <c r="A20" s="11"/>
      <c r="B20" s="12" t="s">
        <v>18</v>
      </c>
      <c r="C20" s="12">
        <v>10913</v>
      </c>
      <c r="D20" s="13">
        <v>1439878.87</v>
      </c>
      <c r="E20" s="13">
        <v>646957.76</v>
      </c>
      <c r="F20" s="13">
        <v>97841.44</v>
      </c>
      <c r="G20" s="13">
        <f t="shared" ref="G20" si="4">G14+G19</f>
        <v>744799.19000000006</v>
      </c>
      <c r="H20" s="14">
        <f t="shared" si="0"/>
        <v>0.5172651710626186</v>
      </c>
    </row>
    <row r="21" spans="1:8" x14ac:dyDescent="0.25">
      <c r="A21" s="21">
        <v>13</v>
      </c>
      <c r="B21" s="9" t="s">
        <v>19</v>
      </c>
      <c r="C21" s="4">
        <v>572</v>
      </c>
      <c r="D21" s="10">
        <v>70675.320000000007</v>
      </c>
      <c r="E21" s="10">
        <v>54367.82</v>
      </c>
      <c r="F21" s="10">
        <v>0</v>
      </c>
      <c r="G21" s="10">
        <f t="shared" si="1"/>
        <v>54367.82</v>
      </c>
      <c r="H21" s="22">
        <f t="shared" si="0"/>
        <v>0.76926174511838075</v>
      </c>
    </row>
    <row r="22" spans="1:8" x14ac:dyDescent="0.25">
      <c r="A22" s="17">
        <v>14</v>
      </c>
      <c r="B22" s="4" t="s">
        <v>20</v>
      </c>
      <c r="C22" s="4">
        <v>136</v>
      </c>
      <c r="D22" s="5">
        <v>9895.2900000000009</v>
      </c>
      <c r="E22" s="5">
        <v>8037.66</v>
      </c>
      <c r="F22" s="5">
        <v>0</v>
      </c>
      <c r="G22" s="5">
        <f t="shared" si="1"/>
        <v>8037.66</v>
      </c>
      <c r="H22" s="18">
        <f t="shared" si="0"/>
        <v>0.81227129270592369</v>
      </c>
    </row>
    <row r="23" spans="1:8" x14ac:dyDescent="0.25">
      <c r="A23" s="17">
        <v>15</v>
      </c>
      <c r="B23" s="4" t="s">
        <v>21</v>
      </c>
      <c r="C23" s="4">
        <v>31</v>
      </c>
      <c r="D23" s="5">
        <v>4242.71</v>
      </c>
      <c r="E23" s="5">
        <v>4443.6099999999997</v>
      </c>
      <c r="F23" s="5">
        <v>0</v>
      </c>
      <c r="G23" s="5">
        <f t="shared" si="1"/>
        <v>4443.6099999999997</v>
      </c>
      <c r="H23" s="18">
        <f t="shared" si="0"/>
        <v>1.0473518105173343</v>
      </c>
    </row>
    <row r="24" spans="1:8" x14ac:dyDescent="0.25">
      <c r="A24" s="17">
        <v>16</v>
      </c>
      <c r="B24" s="4" t="s">
        <v>22</v>
      </c>
      <c r="C24" s="4">
        <v>965</v>
      </c>
      <c r="D24" s="5">
        <v>202579.38</v>
      </c>
      <c r="E24" s="5">
        <v>197632.65</v>
      </c>
      <c r="F24" s="5">
        <v>0</v>
      </c>
      <c r="G24" s="5">
        <f t="shared" si="1"/>
        <v>197632.65</v>
      </c>
      <c r="H24" s="18">
        <f t="shared" si="0"/>
        <v>0.97558127584357301</v>
      </c>
    </row>
    <row r="25" spans="1:8" x14ac:dyDescent="0.25">
      <c r="A25" s="17">
        <v>17</v>
      </c>
      <c r="B25" s="4" t="s">
        <v>23</v>
      </c>
      <c r="C25" s="4">
        <v>514</v>
      </c>
      <c r="D25" s="5">
        <v>123319.06</v>
      </c>
      <c r="E25" s="5">
        <v>89484.23</v>
      </c>
      <c r="F25" s="5">
        <v>0</v>
      </c>
      <c r="G25" s="5">
        <f t="shared" si="1"/>
        <v>89484.23</v>
      </c>
      <c r="H25" s="18">
        <f t="shared" si="0"/>
        <v>0.72563178798151717</v>
      </c>
    </row>
    <row r="26" spans="1:8" x14ac:dyDescent="0.25">
      <c r="A26" s="17">
        <v>18</v>
      </c>
      <c r="B26" s="4" t="s">
        <v>24</v>
      </c>
      <c r="C26" s="4">
        <v>143</v>
      </c>
      <c r="D26" s="5">
        <v>18342.939999999999</v>
      </c>
      <c r="E26" s="5">
        <v>7117.67</v>
      </c>
      <c r="F26" s="5">
        <v>3286.67</v>
      </c>
      <c r="G26" s="5">
        <f t="shared" si="1"/>
        <v>10404.34</v>
      </c>
      <c r="H26" s="18">
        <f t="shared" si="0"/>
        <v>0.56721223533413956</v>
      </c>
    </row>
    <row r="27" spans="1:8" x14ac:dyDescent="0.25">
      <c r="A27" s="17">
        <v>19</v>
      </c>
      <c r="B27" s="4" t="s">
        <v>25</v>
      </c>
      <c r="C27" s="4">
        <v>194</v>
      </c>
      <c r="D27" s="5">
        <v>17510.91</v>
      </c>
      <c r="E27" s="5">
        <v>16119.8</v>
      </c>
      <c r="F27" s="5">
        <v>0</v>
      </c>
      <c r="G27" s="5">
        <f t="shared" si="1"/>
        <v>16119.8</v>
      </c>
      <c r="H27" s="18">
        <f t="shared" si="0"/>
        <v>0.92055752670763535</v>
      </c>
    </row>
    <row r="28" spans="1:8" x14ac:dyDescent="0.25">
      <c r="A28" s="17">
        <v>20</v>
      </c>
      <c r="B28" s="4" t="s">
        <v>26</v>
      </c>
      <c r="C28" s="4">
        <v>17</v>
      </c>
      <c r="D28" s="5">
        <v>2384.29</v>
      </c>
      <c r="E28" s="5">
        <v>988.92</v>
      </c>
      <c r="F28" s="5">
        <v>0</v>
      </c>
      <c r="G28" s="5">
        <f t="shared" si="1"/>
        <v>988.92</v>
      </c>
      <c r="H28" s="18">
        <f t="shared" si="0"/>
        <v>0.41476498244760496</v>
      </c>
    </row>
    <row r="29" spans="1:8" x14ac:dyDescent="0.25">
      <c r="A29" s="17">
        <v>21</v>
      </c>
      <c r="B29" s="4" t="s">
        <v>27</v>
      </c>
      <c r="C29" s="4">
        <v>12</v>
      </c>
      <c r="D29" s="5">
        <v>857.33</v>
      </c>
      <c r="E29" s="5">
        <v>405.5</v>
      </c>
      <c r="F29" s="5">
        <v>0</v>
      </c>
      <c r="G29" s="5">
        <f t="shared" si="1"/>
        <v>405.5</v>
      </c>
      <c r="H29" s="18">
        <f t="shared" si="0"/>
        <v>0.47298006601891918</v>
      </c>
    </row>
    <row r="30" spans="1:8" x14ac:dyDescent="0.25">
      <c r="A30" s="17">
        <v>22</v>
      </c>
      <c r="B30" s="4" t="s">
        <v>28</v>
      </c>
      <c r="C30" s="4">
        <v>152</v>
      </c>
      <c r="D30" s="5">
        <v>26595.52</v>
      </c>
      <c r="E30" s="5">
        <v>23329.279999999999</v>
      </c>
      <c r="F30" s="5">
        <v>0</v>
      </c>
      <c r="G30" s="5">
        <f t="shared" si="1"/>
        <v>23329.279999999999</v>
      </c>
      <c r="H30" s="18">
        <f t="shared" si="0"/>
        <v>0.87718833848708344</v>
      </c>
    </row>
    <row r="31" spans="1:8" x14ac:dyDescent="0.25">
      <c r="A31" s="17">
        <v>23</v>
      </c>
      <c r="B31" s="4" t="s">
        <v>29</v>
      </c>
      <c r="C31" s="4">
        <v>12</v>
      </c>
      <c r="D31" s="5">
        <v>1710.55</v>
      </c>
      <c r="E31" s="5">
        <v>405.65</v>
      </c>
      <c r="F31" s="5">
        <v>0</v>
      </c>
      <c r="G31" s="5">
        <f t="shared" si="1"/>
        <v>405.65</v>
      </c>
      <c r="H31" s="18">
        <f t="shared" si="0"/>
        <v>0.23714594720996171</v>
      </c>
    </row>
    <row r="32" spans="1:8" x14ac:dyDescent="0.25">
      <c r="A32" s="17">
        <v>24</v>
      </c>
      <c r="B32" s="4" t="s">
        <v>30</v>
      </c>
      <c r="C32" s="4">
        <v>102</v>
      </c>
      <c r="D32" s="5">
        <v>22670.959999999999</v>
      </c>
      <c r="E32" s="5">
        <v>12696.13</v>
      </c>
      <c r="F32" s="5">
        <v>0</v>
      </c>
      <c r="G32" s="5">
        <f t="shared" si="1"/>
        <v>12696.13</v>
      </c>
      <c r="H32" s="18">
        <f t="shared" si="0"/>
        <v>0.56001730848627496</v>
      </c>
    </row>
    <row r="33" spans="1:8" x14ac:dyDescent="0.25">
      <c r="A33" s="17">
        <v>25</v>
      </c>
      <c r="B33" s="4" t="s">
        <v>31</v>
      </c>
      <c r="C33" s="4">
        <v>47</v>
      </c>
      <c r="D33" s="5">
        <v>2040.48</v>
      </c>
      <c r="E33" s="5">
        <v>1805.01</v>
      </c>
      <c r="F33" s="5">
        <v>0</v>
      </c>
      <c r="G33" s="5">
        <f t="shared" si="1"/>
        <v>1805.01</v>
      </c>
      <c r="H33" s="18">
        <f t="shared" si="0"/>
        <v>0.88460068219242527</v>
      </c>
    </row>
    <row r="34" spans="1:8" x14ac:dyDescent="0.25">
      <c r="A34" s="17">
        <v>26</v>
      </c>
      <c r="B34" s="4" t="s">
        <v>32</v>
      </c>
      <c r="C34" s="4">
        <v>17</v>
      </c>
      <c r="D34" s="5">
        <v>234.35</v>
      </c>
      <c r="E34" s="5">
        <v>546.91</v>
      </c>
      <c r="F34" s="5">
        <v>0</v>
      </c>
      <c r="G34" s="5">
        <f t="shared" si="1"/>
        <v>546.91</v>
      </c>
      <c r="H34" s="18">
        <f t="shared" si="0"/>
        <v>2.333731598037124</v>
      </c>
    </row>
    <row r="35" spans="1:8" x14ac:dyDescent="0.25">
      <c r="A35" s="17">
        <v>27</v>
      </c>
      <c r="B35" s="4" t="s">
        <v>33</v>
      </c>
      <c r="C35" s="4">
        <v>29</v>
      </c>
      <c r="D35" s="5">
        <v>4725.41</v>
      </c>
      <c r="E35" s="5">
        <v>2676.01</v>
      </c>
      <c r="F35" s="5">
        <v>1763.02</v>
      </c>
      <c r="G35" s="5">
        <f t="shared" si="1"/>
        <v>4439.0300000000007</v>
      </c>
      <c r="H35" s="18">
        <f t="shared" si="0"/>
        <v>0.93939573497326179</v>
      </c>
    </row>
    <row r="36" spans="1:8" ht="16.5" thickBot="1" x14ac:dyDescent="0.3">
      <c r="A36" s="19">
        <v>28</v>
      </c>
      <c r="B36" s="7" t="s">
        <v>34</v>
      </c>
      <c r="C36" s="4">
        <v>126</v>
      </c>
      <c r="D36" s="8">
        <v>22021.11</v>
      </c>
      <c r="E36" s="8">
        <v>9841.8799999999992</v>
      </c>
      <c r="F36" s="8">
        <v>0</v>
      </c>
      <c r="G36" s="8">
        <f t="shared" si="1"/>
        <v>9841.8799999999992</v>
      </c>
      <c r="H36" s="20">
        <f t="shared" si="0"/>
        <v>0.44692933280838243</v>
      </c>
    </row>
    <row r="37" spans="1:8" s="3" customFormat="1" ht="16.5" thickBot="1" x14ac:dyDescent="0.3">
      <c r="A37" s="11"/>
      <c r="B37" s="12" t="s">
        <v>35</v>
      </c>
      <c r="C37" s="12">
        <v>3069</v>
      </c>
      <c r="D37" s="13">
        <v>529805.6</v>
      </c>
      <c r="E37" s="13">
        <v>429898.72</v>
      </c>
      <c r="F37" s="13">
        <v>5049.6900000000005</v>
      </c>
      <c r="G37" s="13">
        <f t="shared" ref="G37" si="5">SUM(G21:G36)</f>
        <v>434948.42</v>
      </c>
      <c r="H37" s="14">
        <f t="shared" si="0"/>
        <v>0.82095851761476291</v>
      </c>
    </row>
    <row r="38" spans="1:8" s="3" customFormat="1" ht="16.5" thickBot="1" x14ac:dyDescent="0.3">
      <c r="A38" s="11"/>
      <c r="B38" s="12" t="s">
        <v>61</v>
      </c>
      <c r="C38" s="12">
        <v>13982</v>
      </c>
      <c r="D38" s="13">
        <v>1969684.47</v>
      </c>
      <c r="E38" s="13">
        <v>1076856.47</v>
      </c>
      <c r="F38" s="13">
        <v>102891.13</v>
      </c>
      <c r="G38" s="13">
        <f t="shared" ref="G38" si="6">G20+G37</f>
        <v>1179747.6100000001</v>
      </c>
      <c r="H38" s="14">
        <f t="shared" si="0"/>
        <v>0.59895258756850533</v>
      </c>
    </row>
    <row r="39" spans="1:8" ht="16.5" thickBot="1" x14ac:dyDescent="0.3">
      <c r="A39" s="23">
        <v>29</v>
      </c>
      <c r="B39" s="15" t="s">
        <v>36</v>
      </c>
      <c r="C39" s="4">
        <v>4324</v>
      </c>
      <c r="D39" s="16">
        <v>140957.09</v>
      </c>
      <c r="E39" s="16">
        <v>88149.07</v>
      </c>
      <c r="F39" s="16">
        <v>0</v>
      </c>
      <c r="G39" s="16">
        <f t="shared" si="1"/>
        <v>88149.07</v>
      </c>
      <c r="H39" s="24">
        <f t="shared" si="0"/>
        <v>0.62536102298933671</v>
      </c>
    </row>
    <row r="40" spans="1:8" s="3" customFormat="1" ht="16.5" thickBot="1" x14ac:dyDescent="0.3">
      <c r="A40" s="11"/>
      <c r="B40" s="12" t="s">
        <v>37</v>
      </c>
      <c r="C40" s="12">
        <v>4324</v>
      </c>
      <c r="D40" s="13">
        <v>140957.09</v>
      </c>
      <c r="E40" s="13">
        <v>88149.07</v>
      </c>
      <c r="F40" s="13">
        <v>0</v>
      </c>
      <c r="G40" s="13">
        <f t="shared" ref="G40" si="7">G39</f>
        <v>88149.07</v>
      </c>
      <c r="H40" s="14">
        <f t="shared" si="0"/>
        <v>0.62536102298933671</v>
      </c>
    </row>
    <row r="41" spans="1:8" s="3" customFormat="1" ht="16.5" thickBot="1" x14ac:dyDescent="0.3">
      <c r="A41" s="11"/>
      <c r="B41" s="12" t="s">
        <v>60</v>
      </c>
      <c r="C41" s="12">
        <v>18306</v>
      </c>
      <c r="D41" s="13">
        <v>2110641.56</v>
      </c>
      <c r="E41" s="13">
        <v>1165005.53</v>
      </c>
      <c r="F41" s="13">
        <v>102891.13</v>
      </c>
      <c r="G41" s="13">
        <f t="shared" ref="G41" si="8">G38+G40</f>
        <v>1267896.6800000002</v>
      </c>
      <c r="H41" s="14">
        <f t="shared" si="0"/>
        <v>0.60071624857041106</v>
      </c>
    </row>
    <row r="42" spans="1:8" x14ac:dyDescent="0.25">
      <c r="A42" s="21">
        <v>30</v>
      </c>
      <c r="B42" s="9" t="s">
        <v>38</v>
      </c>
      <c r="C42" s="4">
        <v>1377</v>
      </c>
      <c r="D42" s="10">
        <v>39864.18</v>
      </c>
      <c r="E42" s="10">
        <v>30072.67</v>
      </c>
      <c r="F42" s="10">
        <v>0</v>
      </c>
      <c r="G42" s="10">
        <f t="shared" si="1"/>
        <v>30072.67</v>
      </c>
      <c r="H42" s="22">
        <f t="shared" si="0"/>
        <v>0.75437824131839659</v>
      </c>
    </row>
    <row r="43" spans="1:8" s="31" customFormat="1" ht="16.5" thickBot="1" x14ac:dyDescent="0.3">
      <c r="A43" s="28">
        <v>31</v>
      </c>
      <c r="B43" s="29" t="s">
        <v>39</v>
      </c>
      <c r="C43" s="30">
        <v>323</v>
      </c>
      <c r="D43" s="27">
        <v>6.75</v>
      </c>
      <c r="E43" s="27">
        <v>2809.27</v>
      </c>
      <c r="F43" s="27">
        <v>0</v>
      </c>
      <c r="G43" s="27">
        <f t="shared" si="1"/>
        <v>2809.27</v>
      </c>
      <c r="H43" s="35">
        <f t="shared" si="0"/>
        <v>416.18814814814817</v>
      </c>
    </row>
    <row r="44" spans="1:8" s="3" customFormat="1" ht="16.5" thickBot="1" x14ac:dyDescent="0.3">
      <c r="A44" s="11"/>
      <c r="B44" s="12" t="s">
        <v>40</v>
      </c>
      <c r="C44" s="12">
        <v>1700</v>
      </c>
      <c r="D44" s="13">
        <v>39870.93</v>
      </c>
      <c r="E44" s="13">
        <v>32881.94</v>
      </c>
      <c r="F44" s="13">
        <v>0</v>
      </c>
      <c r="G44" s="13">
        <f t="shared" ref="G44" si="9">SUM(G42:G43)</f>
        <v>32881.939999999995</v>
      </c>
      <c r="H44" s="14">
        <f t="shared" si="0"/>
        <v>0.8247096318044248</v>
      </c>
    </row>
    <row r="45" spans="1:8" x14ac:dyDescent="0.25">
      <c r="A45" s="21">
        <v>32</v>
      </c>
      <c r="B45" s="9" t="s">
        <v>41</v>
      </c>
      <c r="C45" s="4">
        <v>154</v>
      </c>
      <c r="D45" s="10">
        <v>7409.09</v>
      </c>
      <c r="E45" s="10">
        <v>4902.2700000000004</v>
      </c>
      <c r="F45" s="10">
        <v>0</v>
      </c>
      <c r="G45" s="10">
        <f t="shared" si="1"/>
        <v>4902.2700000000004</v>
      </c>
      <c r="H45" s="22">
        <f t="shared" si="0"/>
        <v>0.66165615480443618</v>
      </c>
    </row>
    <row r="46" spans="1:8" x14ac:dyDescent="0.25">
      <c r="A46" s="17">
        <v>33</v>
      </c>
      <c r="B46" s="4" t="s">
        <v>42</v>
      </c>
      <c r="C46" s="4">
        <v>17</v>
      </c>
      <c r="D46" s="5">
        <v>706.45</v>
      </c>
      <c r="E46" s="5">
        <v>534.62</v>
      </c>
      <c r="F46" s="5">
        <v>0</v>
      </c>
      <c r="G46" s="5">
        <f t="shared" si="1"/>
        <v>534.62</v>
      </c>
      <c r="H46" s="18">
        <f t="shared" si="0"/>
        <v>0.75676976431453036</v>
      </c>
    </row>
    <row r="47" spans="1:8" x14ac:dyDescent="0.25">
      <c r="A47" s="17">
        <v>34</v>
      </c>
      <c r="B47" s="4" t="s">
        <v>43</v>
      </c>
      <c r="C47" s="4">
        <v>44</v>
      </c>
      <c r="D47" s="5">
        <v>1655.08</v>
      </c>
      <c r="E47" s="5">
        <v>2173.2199999999998</v>
      </c>
      <c r="F47" s="5">
        <v>0</v>
      </c>
      <c r="G47" s="5">
        <f t="shared" si="1"/>
        <v>2173.2199999999998</v>
      </c>
      <c r="H47" s="18">
        <f t="shared" si="0"/>
        <v>1.3130603958721028</v>
      </c>
    </row>
    <row r="48" spans="1:8" x14ac:dyDescent="0.25">
      <c r="A48" s="17">
        <v>35</v>
      </c>
      <c r="B48" s="4" t="s">
        <v>44</v>
      </c>
      <c r="C48" s="4">
        <v>67</v>
      </c>
      <c r="D48" s="5">
        <v>2578.7399999999998</v>
      </c>
      <c r="E48" s="5">
        <v>3153.04</v>
      </c>
      <c r="F48" s="5">
        <v>0</v>
      </c>
      <c r="G48" s="5">
        <f t="shared" si="1"/>
        <v>3153.04</v>
      </c>
      <c r="H48" s="18">
        <f t="shared" si="0"/>
        <v>1.2227056624553077</v>
      </c>
    </row>
    <row r="49" spans="1:8" x14ac:dyDescent="0.25">
      <c r="A49" s="17">
        <v>36</v>
      </c>
      <c r="B49" s="4" t="s">
        <v>45</v>
      </c>
      <c r="C49" s="4">
        <v>228</v>
      </c>
      <c r="D49" s="5">
        <v>3640.24</v>
      </c>
      <c r="E49" s="5">
        <v>3969.04</v>
      </c>
      <c r="F49" s="5">
        <v>0</v>
      </c>
      <c r="G49" s="5">
        <f t="shared" si="1"/>
        <v>3969.04</v>
      </c>
      <c r="H49" s="18">
        <f t="shared" si="0"/>
        <v>1.0903237149198954</v>
      </c>
    </row>
    <row r="50" spans="1:8" x14ac:dyDescent="0.25">
      <c r="A50" s="17">
        <v>37</v>
      </c>
      <c r="B50" s="4" t="s">
        <v>46</v>
      </c>
      <c r="C50" s="4">
        <v>28</v>
      </c>
      <c r="D50" s="5">
        <v>3105.11</v>
      </c>
      <c r="E50" s="5">
        <v>2469.84</v>
      </c>
      <c r="F50" s="5">
        <v>31.01</v>
      </c>
      <c r="G50" s="5">
        <f t="shared" si="1"/>
        <v>2500.8500000000004</v>
      </c>
      <c r="H50" s="18">
        <f t="shared" si="0"/>
        <v>0.80539819845351701</v>
      </c>
    </row>
    <row r="51" spans="1:8" x14ac:dyDescent="0.25">
      <c r="A51" s="17">
        <v>38</v>
      </c>
      <c r="B51" s="4" t="s">
        <v>47</v>
      </c>
      <c r="C51" s="4">
        <v>32</v>
      </c>
      <c r="D51" s="5">
        <v>236.39</v>
      </c>
      <c r="E51" s="5">
        <v>916.2</v>
      </c>
      <c r="F51" s="5">
        <v>0</v>
      </c>
      <c r="G51" s="5">
        <f t="shared" si="1"/>
        <v>916.2</v>
      </c>
      <c r="H51" s="18">
        <f t="shared" si="0"/>
        <v>3.8757984686323455</v>
      </c>
    </row>
    <row r="52" spans="1:8" ht="16.5" thickBot="1" x14ac:dyDescent="0.3">
      <c r="A52" s="19">
        <v>39</v>
      </c>
      <c r="B52" s="7" t="s">
        <v>48</v>
      </c>
      <c r="C52" s="7">
        <v>48</v>
      </c>
      <c r="D52" s="8">
        <v>327.79</v>
      </c>
      <c r="E52" s="8">
        <v>989.05</v>
      </c>
      <c r="F52" s="8">
        <v>0</v>
      </c>
      <c r="G52" s="8">
        <f t="shared" si="1"/>
        <v>989.05</v>
      </c>
      <c r="H52" s="20">
        <f t="shared" si="0"/>
        <v>3.0173281674242651</v>
      </c>
    </row>
    <row r="53" spans="1:8" s="3" customFormat="1" ht="16.5" thickBot="1" x14ac:dyDescent="0.3">
      <c r="A53" s="11"/>
      <c r="B53" s="12" t="s">
        <v>49</v>
      </c>
      <c r="C53" s="12">
        <v>618</v>
      </c>
      <c r="D53" s="13">
        <v>19658.89</v>
      </c>
      <c r="E53" s="13">
        <v>19107.27</v>
      </c>
      <c r="F53" s="13">
        <v>31.01</v>
      </c>
      <c r="G53" s="13">
        <f t="shared" ref="G53" si="10">SUM(G45:G52)</f>
        <v>19138.29</v>
      </c>
      <c r="H53" s="14">
        <f t="shared" si="0"/>
        <v>0.9735183420834036</v>
      </c>
    </row>
    <row r="54" spans="1:8" s="3" customFormat="1" ht="16.5" thickBot="1" x14ac:dyDescent="0.3">
      <c r="A54" s="11"/>
      <c r="B54" s="12" t="s">
        <v>54</v>
      </c>
      <c r="C54" s="12"/>
      <c r="D54" s="13"/>
      <c r="E54" s="13">
        <v>12353.75</v>
      </c>
      <c r="F54" s="13"/>
      <c r="G54" s="13">
        <v>12353.75</v>
      </c>
      <c r="H54" s="14"/>
    </row>
    <row r="55" spans="1:8" s="3" customFormat="1" ht="16.5" thickBot="1" x14ac:dyDescent="0.3">
      <c r="A55" s="11"/>
      <c r="B55" s="12" t="s">
        <v>50</v>
      </c>
      <c r="C55" s="12">
        <v>20727</v>
      </c>
      <c r="D55" s="13">
        <v>2170171.3800000004</v>
      </c>
      <c r="E55" s="13">
        <v>1229348.49</v>
      </c>
      <c r="F55" s="13">
        <v>102922.14</v>
      </c>
      <c r="G55" s="13">
        <f t="shared" ref="G55" si="11">G41+G44+G53+G54</f>
        <v>1332270.6600000001</v>
      </c>
      <c r="H55" s="14">
        <f>G55/D55</f>
        <v>0.6139011288592332</v>
      </c>
    </row>
  </sheetData>
  <mergeCells count="4">
    <mergeCell ref="A1:H1"/>
    <mergeCell ref="A2:H2"/>
    <mergeCell ref="A3:H3"/>
    <mergeCell ref="A4:H4"/>
  </mergeCells>
  <printOptions horizontalCentered="1" verticalCentered="1"/>
  <pageMargins left="0.55118110236220497" right="0.31496062992126" top="0.118110236220472" bottom="0.118110236220472" header="0" footer="0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 Ratio Final</vt:lpstr>
      <vt:lpstr>'CD Ratio Final'!Print_Area</vt:lpstr>
    </vt:vector>
  </TitlesOfParts>
  <Company>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ABC</cp:lastModifiedBy>
  <cp:lastPrinted>2026-08-14T11:10:21Z</cp:lastPrinted>
  <dcterms:created xsi:type="dcterms:W3CDTF">2013-06-28T06:52:05Z</dcterms:created>
  <dcterms:modified xsi:type="dcterms:W3CDTF">2026-09-19T06:08:31Z</dcterms:modified>
</cp:coreProperties>
</file>